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SEVAC 23\"/>
    </mc:Choice>
  </mc:AlternateContent>
  <xr:revisionPtr revIDLastSave="0" documentId="8_{5AB12088-FE26-4A8C-9D17-2BDA48F2C87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<sst xmlns="http://schemas.openxmlformats.org/spreadsheetml/2006/main" count="27" uniqueCount="27">
  <si>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</si>
  <si>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</si>
  <si>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</si>
  <si>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</si>
  <si>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</si>
  <si>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</si>
  <si>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</si>
  <si>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</si>
  <si>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</si>
  <si>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</si>
  <si>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</si>
  <si>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</si>
  <si>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</si>
  <si>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</si>
  <si>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</si>
  <si>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</si>
  <si>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</si>
  <si>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</si>
  <si>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</si>
  <si>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</si>
  <si>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</si>
  <si>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</si>
  <si>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</si>
  <si>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</si>
  <si>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</si>
  <si>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</si>
  <si>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Romita, Gto.
Estado Analítico del Activo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</si>
</sst>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B28" sqref="B2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1285489325.3499999</v>
      </c>
      <c r="E4" s="13">
        <f>SUM(E6+E15)</f>
        <v>568615521.39999998</v>
      </c>
      <c r="F4" s="13">
        <f>SUM(F6+F15)</f>
        <v>716873803.95000005</v>
      </c>
      <c r="G4" s="13">
        <f>SUM(G6+G15)</f>
        <v>716873803.95000005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632555735.55999994</v>
      </c>
      <c r="E6" s="13">
        <f>SUM(E7:E13)</f>
        <v>537143282.12</v>
      </c>
      <c r="F6" s="13">
        <f>SUM(F7:F13)</f>
        <v>95412453.439999968</v>
      </c>
      <c r="G6" s="13">
        <f>SUM(G7:G13)</f>
        <v>95412453.439999968</v>
      </c>
    </row>
    <row r="7" spans="1:7" x14ac:dyDescent="0.2">
      <c r="A7" s="3">
        <v>1110</v>
      </c>
      <c r="B7" s="7" t="s">
        <v>9</v>
      </c>
      <c r="C7" s="18">
        <v>0</v>
      </c>
      <c r="D7" s="18">
        <v>248592237.59999999</v>
      </c>
      <c r="E7" s="18">
        <v>205403444.61000001</v>
      </c>
      <c r="F7" s="18">
        <f>C7+D7-E7</f>
        <v>43188792.98999998</v>
      </c>
      <c r="G7" s="18">
        <f t="shared" ref="G7:G13" si="0">F7-C7</f>
        <v>43188792.98999998</v>
      </c>
    </row>
    <row r="8" spans="1:7" x14ac:dyDescent="0.2">
      <c r="A8" s="3">
        <v>1120</v>
      </c>
      <c r="B8" s="7" t="s">
        <v>10</v>
      </c>
      <c r="C8" s="18">
        <v>0</v>
      </c>
      <c r="D8" s="18">
        <v>175446638.50999999</v>
      </c>
      <c r="E8" s="18">
        <v>127279683.12</v>
      </c>
      <c r="F8" s="18">
        <f t="shared" ref="F8:F13" si="1">C8+D8-E8</f>
        <v>48166955.389999986</v>
      </c>
      <c r="G8" s="18">
        <f t="shared" si="0"/>
        <v>48166955.389999986</v>
      </c>
    </row>
    <row r="9" spans="1:7" x14ac:dyDescent="0.2">
      <c r="A9" s="3">
        <v>1130</v>
      </c>
      <c r="B9" s="7" t="s">
        <v>11</v>
      </c>
      <c r="C9" s="18">
        <v>0</v>
      </c>
      <c r="D9" s="18">
        <v>208516859.44999999</v>
      </c>
      <c r="E9" s="18">
        <v>204460154.38999999</v>
      </c>
      <c r="F9" s="18">
        <f t="shared" si="1"/>
        <v>4056705.0600000024</v>
      </c>
      <c r="G9" s="18">
        <f t="shared" si="0"/>
        <v>4056705.0600000024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652933589.79000008</v>
      </c>
      <c r="E15" s="13">
        <f>SUM(E16:E24)</f>
        <v>31472239.280000001</v>
      </c>
      <c r="F15" s="13">
        <f>SUM(F16:F24)</f>
        <v>621461350.51000011</v>
      </c>
      <c r="G15" s="13">
        <f>SUM(G16:G24)</f>
        <v>621461350.51000011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620443203.59000003</v>
      </c>
      <c r="E18" s="19">
        <v>9515607.8699999992</v>
      </c>
      <c r="F18" s="19">
        <f t="shared" si="3"/>
        <v>610927595.72000003</v>
      </c>
      <c r="G18" s="19">
        <f t="shared" si="2"/>
        <v>610927595.72000003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31230930.609999999</v>
      </c>
      <c r="E19" s="18">
        <v>4899484.41</v>
      </c>
      <c r="F19" s="18">
        <f t="shared" si="3"/>
        <v>26331446.199999999</v>
      </c>
      <c r="G19" s="18">
        <f t="shared" si="2"/>
        <v>26331446.199999999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708356.03</v>
      </c>
      <c r="E20" s="18">
        <v>0</v>
      </c>
      <c r="F20" s="18">
        <f t="shared" si="3"/>
        <v>708356.03</v>
      </c>
      <c r="G20" s="18">
        <f t="shared" si="2"/>
        <v>708356.03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4925.12</v>
      </c>
      <c r="E21" s="18">
        <v>16784059.780000001</v>
      </c>
      <c r="F21" s="18">
        <f t="shared" si="3"/>
        <v>-16779134.66</v>
      </c>
      <c r="G21" s="18">
        <f t="shared" si="2"/>
        <v>-16779134.66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546174.43999999994</v>
      </c>
      <c r="E22" s="18">
        <v>273087.21999999997</v>
      </c>
      <c r="F22" s="18">
        <f t="shared" si="3"/>
        <v>273087.21999999997</v>
      </c>
      <c r="G22" s="18">
        <f t="shared" si="2"/>
        <v>273087.21999999997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2023-08-31T21:10:30Z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